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227"/>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HOBO and Kestrel Files\"/>
    </mc:Choice>
  </mc:AlternateContent>
  <xr:revisionPtr revIDLastSave="0" documentId="8_{4945E138-58C5-4A4F-97B6-567AF6FF6F82}" xr6:coauthVersionLast="47" xr6:coauthVersionMax="47" xr10:uidLastSave="{00000000-0000-0000-0000-000000000000}"/>
  <bookViews>
    <workbookView xWindow="-108" yWindow="-108" windowWidth="23256" windowHeight="12576" xr2:uid="{AA7E7880-3551-4E67-BB33-0B189BD199D9}"/>
  </bookViews>
  <sheets>
    <sheet name="GeoPacks" sheetId="2" r:id="rId1"/>
    <sheet name="Global Water" sheetId="1" r:id="rId2"/>
    <sheet name="Global Water Avg" sheetId="3"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4" i="3" l="1"/>
  <c r="B13" i="3"/>
  <c r="C11" i="3"/>
  <c r="D11" i="3"/>
  <c r="C12" i="3"/>
  <c r="D12" i="3"/>
  <c r="B12" i="3"/>
  <c r="B11" i="3"/>
  <c r="B18" i="1"/>
  <c r="B10" i="1"/>
  <c r="G22" i="2"/>
  <c r="E22" i="2"/>
  <c r="G21" i="2"/>
  <c r="E21" i="2"/>
  <c r="G20" i="2"/>
  <c r="E20" i="2"/>
  <c r="G19" i="2"/>
  <c r="E19" i="2"/>
  <c r="G18" i="2"/>
  <c r="G17" i="2"/>
  <c r="E17" i="2"/>
  <c r="G16" i="2"/>
  <c r="E16" i="2"/>
  <c r="G15" i="2"/>
  <c r="E15" i="2"/>
  <c r="G14" i="2"/>
  <c r="E14" i="2"/>
  <c r="G13" i="2"/>
  <c r="E13" i="2"/>
  <c r="G12" i="2"/>
  <c r="E12" i="2"/>
  <c r="G11" i="2"/>
  <c r="G10" i="2"/>
  <c r="G9" i="2"/>
  <c r="E9" i="2"/>
  <c r="G8" i="2"/>
  <c r="B6" i="2" l="1"/>
  <c r="E9" i="1"/>
  <c r="G9" i="1"/>
  <c r="E10" i="1"/>
  <c r="G10" i="1"/>
  <c r="G11" i="1"/>
  <c r="G12" i="1"/>
  <c r="G13" i="1"/>
  <c r="G14" i="1"/>
  <c r="G15" i="1"/>
  <c r="G16" i="1"/>
  <c r="G17" i="1"/>
  <c r="G18" i="1"/>
  <c r="G19" i="1"/>
  <c r="G20" i="1"/>
  <c r="G21" i="1"/>
  <c r="G22" i="1"/>
  <c r="G8" i="1"/>
  <c r="E11" i="1"/>
  <c r="E12" i="1"/>
  <c r="E13" i="1"/>
  <c r="E14" i="1"/>
  <c r="E15" i="1"/>
  <c r="E16" i="1"/>
  <c r="E17" i="1"/>
  <c r="E18" i="1"/>
  <c r="E19" i="1"/>
  <c r="E20" i="1"/>
  <c r="E21" i="1"/>
  <c r="E22" i="1"/>
  <c r="B6"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tc={281F1DD5-6A51-4C76-8E2E-AF71D537BB51}</author>
  </authors>
  <commentList>
    <comment ref="B10" authorId="0" shapeId="0" xr:uid="{281F1DD5-6A51-4C76-8E2E-AF71D537BB51}">
      <text>
        <t>[Threaded comment]
Your version of Excel allows you to read this threaded comment; however, any edits to it will get removed if the file is opened in a newer version of Excel. Learn more: https://go.microsoft.com/fwlink/?linkid=870924
Comment:
    Impeller is too high on stick to measure water at this depth.</t>
      </text>
    </comment>
  </commentList>
</comments>
</file>

<file path=xl/sharedStrings.xml><?xml version="1.0" encoding="utf-8"?>
<sst xmlns="http://schemas.openxmlformats.org/spreadsheetml/2006/main" count="59" uniqueCount="31">
  <si>
    <t>Location</t>
  </si>
  <si>
    <t>Date</t>
  </si>
  <si>
    <t>Volunteer_Initials</t>
  </si>
  <si>
    <t>Sheepwash_Bridge_Flow_Transect_1</t>
  </si>
  <si>
    <t>GeoPacks_Flowmeter</t>
  </si>
  <si>
    <t>Distance_from_left_bank_m</t>
  </si>
  <si>
    <t>Water_depth_m</t>
  </si>
  <si>
    <t>Optional_dry_reading_m</t>
  </si>
  <si>
    <t>Section_discharge_m3_s-1</t>
  </si>
  <si>
    <t>Stream_discharge_m3_s-1</t>
  </si>
  <si>
    <t>Time_GMT</t>
  </si>
  <si>
    <t>Channel_depth_m</t>
  </si>
  <si>
    <t>Dry_depth_calculated_m</t>
  </si>
  <si>
    <t>Velocity_m_s-1</t>
  </si>
  <si>
    <t>MS</t>
  </si>
  <si>
    <t>NA</t>
  </si>
  <si>
    <t>Notes- RLCP GeoPacks Flowmeter was compared to the Global Water Probe used by EA. See 2nd sheet for Global Flow Probe results.</t>
  </si>
  <si>
    <t>Notes- RLCP GeoPacks Flowmeter was compared to the Global Water Probe used by EA. See 1st sheet for GeoPacks results.</t>
  </si>
  <si>
    <t>Global_Water_Probe</t>
  </si>
  <si>
    <t>GP</t>
  </si>
  <si>
    <t>CD</t>
  </si>
  <si>
    <t>avg_channel_velocity_CD</t>
  </si>
  <si>
    <t>avg_channel_velocity_MS</t>
  </si>
  <si>
    <t>avg_channel_velocity_GP</t>
  </si>
  <si>
    <t>v1_m3_s-1</t>
  </si>
  <si>
    <t>v2_m3_s-1</t>
  </si>
  <si>
    <t>v3_m3_s-1</t>
  </si>
  <si>
    <t>avg_per_person</t>
  </si>
  <si>
    <t>se_per_person</t>
  </si>
  <si>
    <t>avg_total</t>
  </si>
  <si>
    <t>se_total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</si>
</sst>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
    <numFmt numFmtId="165" formatCode="0.0"/>
  </numFmts>
  <fonts count="2" x14ac:knownFonts="1">
    <font>
      <sz val="11"/>
      <color theme="1"/>
      <name val="Calibri"/>
      <family val="2"/>
      <scheme val="minor"/>
    </font>
    <font>
      <sz val="8"/>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5" fontId="0" fillId="0" borderId="0" xfId="0" applyNumberFormat="1"/>
    <xf numFmtId="20" fontId="0" fillId="0" borderId="0" xfId="0" applyNumberFormat="1"/>
    <xf numFmtId="164" fontId="0" fillId="0" borderId="0" xfId="0" applyNumberFormat="1"/>
    <xf numFmtId="2" fontId="0" fillId="0" borderId="0" xfId="0" applyNumberFormat="1"/>
    <xf numFmtId="165"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_rels/chart2.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2.xml"/><Relationship Id="rId1" Type="http://schemas.microsoft.com/office/2011/relationships/chartStyle" Target="style2.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GeoPacks!$F$7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0-BDF4-4714-ADB2-9F40324E5B40}"/>
            </c:ext>
          </c:extLst>
        </c:ser>
        <c:ser>
          <c:idx val="2"/>
          <c:order val="1"/>
          <c:tx>
            <c:strRef>
              <c:f>GeoPacks!$G$7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GeoPacks!$G$8:$G$22</c:f>
              <c:numCache>
                <c:formatCode>General</c:formatCode>
                <c:ptCount val="15"/>
                <c:pt idx="0">
                  <c:v>0</c:v>
                </c:pt>
                <c:pt idx="1">
                  <c:v>0.96</c:v>
                </c:pt>
                <c:pt idx="2">
                  <c:v>1.03</c:v>
                </c:pt>
                <c:pt idx="3">
                  <c:v>1.1300000000000001</c:v>
                </c:pt>
                <c:pt idx="4">
                  <c:v>1.0900000000000001</c:v>
                </c:pt>
                <c:pt idx="5">
                  <c:v>1.0799999999999998</c:v>
                </c:pt>
                <c:pt idx="6">
                  <c:v>1.0799999999999998</c:v>
                </c:pt>
                <c:pt idx="7">
                  <c:v>1.08</c:v>
                </c:pt>
                <c:pt idx="8">
                  <c:v>1.04</c:v>
                </c:pt>
                <c:pt idx="9">
                  <c:v>1.05</c:v>
                </c:pt>
                <c:pt idx="10">
                  <c:v>0.78</c:v>
                </c:pt>
                <c:pt idx="11">
                  <c:v>0.92</c:v>
                </c:pt>
                <c:pt idx="12">
                  <c:v>0.86</c:v>
                </c:pt>
                <c:pt idx="13">
                  <c:v>0.77</c:v>
                </c:pt>
                <c:pt idx="14">
                  <c:v>0.62</c:v>
                </c:pt>
              </c:numCache>
            </c:numRef>
          </c:val>
          <c:extLst>
            <c:ext xmlns:c16="http://schemas.microsoft.com/office/drawing/2014/chart" uri="{C3380CC4-5D6E-409C-BE32-E72D297353CC}">
              <c16:uniqueId val="{00000001-BDF4-4714-ADB2-9F40324E5B40}"/>
            </c:ext>
          </c:extLst>
        </c:ser>
        <c:ser>
          <c:idx val="0"/>
          <c:order val="2"/>
          <c:tx>
            <c:strRef>
              <c:f>GeoPacks!$D$7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GeoPacks!$D$8:$D$22</c:f>
              <c:numCache>
                <c:formatCode>General</c:formatCode>
                <c:ptCount val="15"/>
                <c:pt idx="1">
                  <c:v>0.96</c:v>
                </c:pt>
              </c:numCache>
            </c:numRef>
          </c:val>
          <c:extLst>
            <c:ext xmlns:c16="http://schemas.microsoft.com/office/drawing/2014/chart" uri="{C3380CC4-5D6E-409C-BE32-E72D297353CC}">
              <c16:uniqueId val="{00000002-BDF4-4714-ADB2-9F40324E5B40}"/>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'Global Water'!$F$7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E062-4FF9-AB63-2B2A3DF05F6F}"/>
            </c:ext>
          </c:extLst>
        </c:ser>
        <c:ser>
          <c:idx val="2"/>
          <c:order val="1"/>
          <c:tx>
            <c:strRef>
              <c:f>'Global Water'!$G$7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Water'!$G$8:$G$22</c:f>
              <c:numCache>
                <c:formatCode>General</c:formatCode>
                <c:ptCount val="15"/>
                <c:pt idx="0">
                  <c:v>0</c:v>
                </c:pt>
                <c:pt idx="1">
                  <c:v>0.96</c:v>
                </c:pt>
                <c:pt idx="2">
                  <c:v>1.03</c:v>
                </c:pt>
                <c:pt idx="3">
                  <c:v>1.1300000000000001</c:v>
                </c:pt>
                <c:pt idx="4">
                  <c:v>1.0900000000000001</c:v>
                </c:pt>
                <c:pt idx="5">
                  <c:v>1.0799999999999998</c:v>
                </c:pt>
                <c:pt idx="6">
                  <c:v>1.0799999999999998</c:v>
                </c:pt>
                <c:pt idx="7">
                  <c:v>1.08</c:v>
                </c:pt>
                <c:pt idx="8">
                  <c:v>1.04</c:v>
                </c:pt>
                <c:pt idx="9">
                  <c:v>1.05</c:v>
                </c:pt>
                <c:pt idx="10">
                  <c:v>0.78</c:v>
                </c:pt>
                <c:pt idx="11">
                  <c:v>0.92</c:v>
                </c:pt>
                <c:pt idx="12">
                  <c:v>0.86</c:v>
                </c:pt>
                <c:pt idx="13">
                  <c:v>0.77</c:v>
                </c:pt>
                <c:pt idx="14">
                  <c:v>0.62</c:v>
                </c:pt>
              </c:numCache>
            </c:numRef>
          </c:val>
          <c:extLst>
            <c:ext xmlns:c16="http://schemas.microsoft.com/office/drawing/2014/chart" uri="{C3380CC4-5D6E-409C-BE32-E72D297353CC}">
              <c16:uniqueId val="{00000002-E062-4FF9-AB63-2B2A3DF05F6F}"/>
            </c:ext>
          </c:extLst>
        </c:ser>
        <c:ser>
          <c:idx val="0"/>
          <c:order val="2"/>
          <c:tx>
            <c:strRef>
              <c:f>'Global Water'!$D$7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Water'!$D$8:$D$22</c:f>
              <c:numCache>
                <c:formatCode>General</c:formatCode>
                <c:ptCount val="15"/>
              </c:numCache>
            </c:numRef>
          </c:val>
          <c:extLst>
            <c:ext xmlns:c16="http://schemas.microsoft.com/office/drawing/2014/chart" uri="{C3380CC4-5D6E-409C-BE32-E72D297353CC}">
              <c16:uniqueId val="{00000000-A968-410C-A955-5445B0FA342A}"/>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2" name="Chart 1" descr="Rainbow in a bright blue sky with clouds">
          <a:extLst>
            <a:ext uri="{FF2B5EF4-FFF2-40B4-BE49-F238E27FC236}">
              <a16:creationId xmlns:a16="http://schemas.microsoft.com/office/drawing/2014/main" id="{CBFEC2C3-F983-48D3-B956-DAFD901C01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Sandifer, Mariana (sand4356@vandals.uidaho.edu)" id="{BFDF6220-5D70-4691-B9D6-7C23F709FA9F}" userId="S::sand4356@vandals.uidaho.edu::29bfa1bc-2616-44b5-b902-8b889c3f6908"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B10" dT="2023-04-13T07:40:35.19" personId="{BFDF6220-5D70-4691-B9D6-7C23F709FA9F}" id="{281F1DD5-6A51-4C76-8E2E-AF71D537BB51}">
    <text>Impeller is too high on stick to measure water at this depth.</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6E63C-8EEA-44C4-948D-EC96ED42E11F}">
  <dimension ref="A1:G22"/>
  <sheetViews>
    <sheetView tabSelected="1" workbookViewId="0">
      <selection activeCell="B20" sqref="B20"/>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45026</v>
      </c>
    </row>
    <row r="3" spans="1:7" x14ac:dyDescent="0.3">
      <c r="A3" t="s">
        <v>10</v>
      </c>
      <c r="B3" s="2">
        <v>0.58333333333333337</v>
      </c>
    </row>
    <row r="4" spans="1:7" x14ac:dyDescent="0.3">
      <c r="A4" t="s">
        <v>2</v>
      </c>
      <c r="B4" t="s">
        <v>14</v>
      </c>
      <c r="C4" t="s">
        <v>19</v>
      </c>
      <c r="D4" t="s">
        <v>20</v>
      </c>
    </row>
    <row r="5" spans="1:7" x14ac:dyDescent="0.3">
      <c r="A5" t="s">
        <v>4</v>
      </c>
      <c r="B5" t="s">
        <v>16</v>
      </c>
    </row>
    <row r="6" spans="1:7" x14ac:dyDescent="0.3">
      <c r="A6" t="s">
        <v>9</v>
      </c>
      <c r="B6" s="4">
        <f>SUM(E8:E22)</f>
        <v>0.13932</v>
      </c>
    </row>
    <row r="7" spans="1:7" x14ac:dyDescent="0.3">
      <c r="A7" t="s">
        <v>5</v>
      </c>
      <c r="B7" t="s">
        <v>13</v>
      </c>
      <c r="C7" t="s">
        <v>6</v>
      </c>
      <c r="D7" t="s">
        <v>7</v>
      </c>
      <c r="E7" t="s">
        <v>8</v>
      </c>
      <c r="F7" t="s">
        <v>11</v>
      </c>
      <c r="G7" t="s">
        <v>12</v>
      </c>
    </row>
    <row r="8" spans="1:7" x14ac:dyDescent="0.3">
      <c r="A8" s="5">
        <v>0.4</v>
      </c>
      <c r="C8">
        <v>0</v>
      </c>
      <c r="F8">
        <v>0</v>
      </c>
      <c r="G8">
        <f>F8-C8</f>
        <v>0</v>
      </c>
    </row>
    <row r="9" spans="1:7" x14ac:dyDescent="0.3">
      <c r="A9" s="5">
        <v>0.6</v>
      </c>
      <c r="B9">
        <v>0</v>
      </c>
      <c r="C9">
        <v>0</v>
      </c>
      <c r="D9">
        <v>0.96</v>
      </c>
      <c r="E9">
        <f t="shared" ref="E9:E22" si="0">(A9-A8)*B9*C9</f>
        <v>0</v>
      </c>
      <c r="F9">
        <v>0.96</v>
      </c>
      <c r="G9">
        <f>F9-C9</f>
        <v>0.96</v>
      </c>
    </row>
    <row r="10" spans="1:7" x14ac:dyDescent="0.3">
      <c r="A10" s="5">
        <v>0.8</v>
      </c>
      <c r="B10" t="s">
        <v>15</v>
      </c>
      <c r="C10">
        <v>7.0000000000000007E-2</v>
      </c>
      <c r="F10">
        <v>1.1000000000000001</v>
      </c>
      <c r="G10">
        <f t="shared" ref="G10:G22" si="1">F10-C10</f>
        <v>1.03</v>
      </c>
    </row>
    <row r="11" spans="1:7" x14ac:dyDescent="0.3">
      <c r="A11" s="5">
        <v>1</v>
      </c>
      <c r="B11" t="s">
        <v>15</v>
      </c>
      <c r="C11">
        <v>0.15</v>
      </c>
      <c r="E11" s="3"/>
      <c r="F11">
        <v>1.28</v>
      </c>
      <c r="G11">
        <f t="shared" si="1"/>
        <v>1.1300000000000001</v>
      </c>
    </row>
    <row r="12" spans="1:7" x14ac:dyDescent="0.3">
      <c r="A12" s="5">
        <v>1.2</v>
      </c>
      <c r="B12" s="5">
        <v>0.83</v>
      </c>
      <c r="C12">
        <v>0.24</v>
      </c>
      <c r="E12" s="3">
        <f t="shared" si="0"/>
        <v>3.9839999999999987E-2</v>
      </c>
      <c r="F12">
        <v>1.33</v>
      </c>
      <c r="G12">
        <f t="shared" si="1"/>
        <v>1.0900000000000001</v>
      </c>
    </row>
    <row r="13" spans="1:7" x14ac:dyDescent="0.3">
      <c r="A13" s="5">
        <v>1.4</v>
      </c>
      <c r="B13">
        <v>0.51</v>
      </c>
      <c r="C13">
        <v>0.31</v>
      </c>
      <c r="E13" s="3">
        <f t="shared" si="0"/>
        <v>3.1619999999999995E-2</v>
      </c>
      <c r="F13">
        <v>1.39</v>
      </c>
      <c r="G13">
        <f t="shared" si="1"/>
        <v>1.0799999999999998</v>
      </c>
    </row>
    <row r="14" spans="1:7" x14ac:dyDescent="0.3">
      <c r="A14" s="5">
        <v>1.6</v>
      </c>
      <c r="B14">
        <v>0.35</v>
      </c>
      <c r="C14">
        <v>0.33</v>
      </c>
      <c r="E14" s="3">
        <f t="shared" si="0"/>
        <v>2.3100000000000023E-2</v>
      </c>
      <c r="F14">
        <v>1.41</v>
      </c>
      <c r="G14">
        <f t="shared" si="1"/>
        <v>1.0799999999999998</v>
      </c>
    </row>
    <row r="15" spans="1:7" x14ac:dyDescent="0.3">
      <c r="A15" s="5">
        <v>1.8</v>
      </c>
      <c r="B15">
        <v>0.37</v>
      </c>
      <c r="C15">
        <v>0.27</v>
      </c>
      <c r="E15" s="3">
        <f t="shared" si="0"/>
        <v>1.9979999999999998E-2</v>
      </c>
      <c r="F15">
        <v>1.35</v>
      </c>
      <c r="G15">
        <f t="shared" si="1"/>
        <v>1.08</v>
      </c>
    </row>
    <row r="16" spans="1:7" x14ac:dyDescent="0.3">
      <c r="A16" s="5">
        <v>2</v>
      </c>
      <c r="B16">
        <v>0.41</v>
      </c>
      <c r="C16">
        <v>0.24</v>
      </c>
      <c r="E16" s="3">
        <f t="shared" si="0"/>
        <v>1.9679999999999993E-2</v>
      </c>
      <c r="F16">
        <v>1.28</v>
      </c>
      <c r="G16">
        <f t="shared" si="1"/>
        <v>1.04</v>
      </c>
    </row>
    <row r="17" spans="1:7" x14ac:dyDescent="0.3">
      <c r="A17" s="5">
        <v>2.2000000000000002</v>
      </c>
      <c r="B17">
        <v>0.17</v>
      </c>
      <c r="C17">
        <v>0.15</v>
      </c>
      <c r="E17">
        <f t="shared" si="0"/>
        <v>5.1000000000000047E-3</v>
      </c>
      <c r="F17">
        <v>1.2</v>
      </c>
      <c r="G17">
        <f t="shared" si="1"/>
        <v>1.05</v>
      </c>
    </row>
    <row r="18" spans="1:7" x14ac:dyDescent="0.3">
      <c r="A18" s="5">
        <v>2.4</v>
      </c>
      <c r="B18" t="s">
        <v>15</v>
      </c>
      <c r="C18">
        <v>0.11</v>
      </c>
      <c r="F18">
        <v>0.89</v>
      </c>
      <c r="G18">
        <f t="shared" si="1"/>
        <v>0.78</v>
      </c>
    </row>
    <row r="19" spans="1:7" x14ac:dyDescent="0.3">
      <c r="A19" s="5">
        <v>2.6</v>
      </c>
      <c r="C19">
        <v>0</v>
      </c>
      <c r="E19">
        <f t="shared" si="0"/>
        <v>0</v>
      </c>
      <c r="F19">
        <v>0.92</v>
      </c>
      <c r="G19">
        <f t="shared" si="1"/>
        <v>0.92</v>
      </c>
    </row>
    <row r="20" spans="1:7" x14ac:dyDescent="0.3">
      <c r="A20" s="5">
        <v>2.8</v>
      </c>
      <c r="C20">
        <v>0</v>
      </c>
      <c r="E20">
        <f t="shared" si="0"/>
        <v>0</v>
      </c>
      <c r="F20">
        <v>0.86</v>
      </c>
      <c r="G20">
        <f t="shared" si="1"/>
        <v>0.86</v>
      </c>
    </row>
    <row r="21" spans="1:7" x14ac:dyDescent="0.3">
      <c r="A21" s="5">
        <v>3</v>
      </c>
      <c r="C21">
        <v>0</v>
      </c>
      <c r="E21">
        <f t="shared" si="0"/>
        <v>0</v>
      </c>
      <c r="F21">
        <v>0.77</v>
      </c>
      <c r="G21">
        <f t="shared" si="1"/>
        <v>0.77</v>
      </c>
    </row>
    <row r="22" spans="1:7" x14ac:dyDescent="0.3">
      <c r="A22" s="5">
        <v>3.2</v>
      </c>
      <c r="C22">
        <v>0</v>
      </c>
      <c r="E22">
        <f t="shared" si="0"/>
        <v>0</v>
      </c>
      <c r="F22">
        <v>0.62</v>
      </c>
      <c r="G22">
        <f t="shared" si="1"/>
        <v>0.62</v>
      </c>
    </row>
  </sheetData>
  <dataValidations count="7">
    <dataValidation allowBlank="1" showInputMessage="1" showErrorMessage="1" promptTitle="Notes" prompt="Add any notes in this cell, after &quot;Notes-&quot;" sqref="B5" xr:uid="{2A088B96-3909-4961-B6F3-1048F95D8B29}"/>
    <dataValidation allowBlank="1" showInputMessage="1" showErrorMessage="1" promptTitle="Discharge" prompt="This is the total volume of water flowing through the transect cross-section, to be used for stage-discharge curve calculation." sqref="B6" xr:uid="{E424880B-DABD-47C7-A088-5357C6C6CAA9}"/>
    <dataValidation allowBlank="1" showInputMessage="1" showErrorMessage="1" promptTitle="Initials" prompt="Use one cell per volunteer" sqref="B4" xr:uid="{CF891F63-80C8-4636-9C78-687CF9A1C821}"/>
    <dataValidation allowBlank="1" showInputMessage="1" showErrorMessage="1" promptTitle="Use GMT" prompt="BST is GMT+1, ensure you put the correct time during summer." sqref="B3" xr:uid="{92EBB887-EE3B-4CE9-ADCC-D4BD428C6BAF}"/>
    <dataValidation allowBlank="1" showInputMessage="1" showErrorMessage="1" promptTitle="Optional measurement" prompt="If you did not take dry measurements, leave these cells blank." sqref="D7" xr:uid="{D76DCD0E-0AB4-4662-B2D6-4AA9974713B6}"/>
    <dataValidation allowBlank="1" showInputMessage="1" showErrorMessage="1" promptTitle="Optional" prompt="If you did not take dry measurements, leave these cells blank." sqref="D8:D22" xr:uid="{49DFF498-99D8-48B0-86F3-4F391B7463A3}"/>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B082DBA2-8F8C-464F-BCAA-1CE1A985AA8E}"/>
  </dataValidations>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2"/>
  <sheetViews>
    <sheetView workbookViewId="0">
      <selection activeCell="A6" sqref="A6"/>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45026</v>
      </c>
    </row>
    <row r="3" spans="1:7" x14ac:dyDescent="0.3">
      <c r="A3" t="s">
        <v>10</v>
      </c>
      <c r="B3" s="2">
        <v>0.58333333333333337</v>
      </c>
    </row>
    <row r="4" spans="1:7" x14ac:dyDescent="0.3">
      <c r="A4" t="s">
        <v>2</v>
      </c>
      <c r="B4" t="s">
        <v>14</v>
      </c>
      <c r="C4" t="s">
        <v>19</v>
      </c>
      <c r="D4" t="s">
        <v>20</v>
      </c>
    </row>
    <row r="5" spans="1:7" x14ac:dyDescent="0.3">
      <c r="A5" t="s">
        <v>18</v>
      </c>
      <c r="B5" t="s">
        <v>17</v>
      </c>
    </row>
    <row r="6" spans="1:7" x14ac:dyDescent="0.3">
      <c r="A6" t="s">
        <v>9</v>
      </c>
      <c r="B6" s="4">
        <f>SUM(E8:E22)</f>
        <v>0.12192333333333333</v>
      </c>
    </row>
    <row r="7" spans="1:7" x14ac:dyDescent="0.3">
      <c r="A7" t="s">
        <v>5</v>
      </c>
      <c r="B7" t="s">
        <v>13</v>
      </c>
      <c r="C7" t="s">
        <v>6</v>
      </c>
      <c r="D7" t="s">
        <v>7</v>
      </c>
      <c r="E7" t="s">
        <v>8</v>
      </c>
      <c r="F7" t="s">
        <v>11</v>
      </c>
      <c r="G7" t="s">
        <v>12</v>
      </c>
    </row>
    <row r="8" spans="1:7" x14ac:dyDescent="0.3">
      <c r="A8" s="5">
        <v>0.4</v>
      </c>
      <c r="C8">
        <v>0</v>
      </c>
      <c r="F8">
        <v>0</v>
      </c>
      <c r="G8">
        <f>F8-C8</f>
        <v>0</v>
      </c>
    </row>
    <row r="9" spans="1:7" x14ac:dyDescent="0.3">
      <c r="A9" s="5">
        <v>0.6</v>
      </c>
      <c r="C9">
        <v>0</v>
      </c>
      <c r="E9">
        <f t="shared" ref="E9:E22" si="0">(A9-A8)*B9*C9</f>
        <v>0</v>
      </c>
      <c r="F9">
        <v>0.96</v>
      </c>
      <c r="G9">
        <f>F9-C9</f>
        <v>0.96</v>
      </c>
    </row>
    <row r="10" spans="1:7" x14ac:dyDescent="0.3">
      <c r="A10" s="5">
        <v>0.8</v>
      </c>
      <c r="B10" s="4">
        <f>AVERAGE(0.27, 0.39, 0.38)</f>
        <v>0.34666666666666668</v>
      </c>
      <c r="C10">
        <v>7.0000000000000007E-2</v>
      </c>
      <c r="E10">
        <f>(A10-A9)*B10*C10</f>
        <v>4.8533333333333354E-3</v>
      </c>
      <c r="F10">
        <v>1.1000000000000001</v>
      </c>
      <c r="G10">
        <f t="shared" ref="G10:G22" si="1">F10-C10</f>
        <v>1.03</v>
      </c>
    </row>
    <row r="11" spans="1:7" x14ac:dyDescent="0.3">
      <c r="A11" s="5">
        <v>1</v>
      </c>
      <c r="B11" s="4">
        <v>0.37</v>
      </c>
      <c r="C11">
        <v>0.15</v>
      </c>
      <c r="E11">
        <f t="shared" si="0"/>
        <v>1.1099999999999997E-2</v>
      </c>
      <c r="F11">
        <v>1.28</v>
      </c>
      <c r="G11">
        <f t="shared" si="1"/>
        <v>1.1300000000000001</v>
      </c>
    </row>
    <row r="12" spans="1:7" x14ac:dyDescent="0.3">
      <c r="A12" s="5">
        <v>1.2</v>
      </c>
      <c r="B12" s="4">
        <v>0.41</v>
      </c>
      <c r="C12">
        <v>0.24</v>
      </c>
      <c r="E12">
        <f t="shared" si="0"/>
        <v>1.9679999999999993E-2</v>
      </c>
      <c r="F12">
        <v>1.33</v>
      </c>
      <c r="G12">
        <f t="shared" si="1"/>
        <v>1.0900000000000001</v>
      </c>
    </row>
    <row r="13" spans="1:7" x14ac:dyDescent="0.3">
      <c r="A13" s="5">
        <v>1.4</v>
      </c>
      <c r="B13" s="4">
        <v>0.41</v>
      </c>
      <c r="C13">
        <v>0.31</v>
      </c>
      <c r="E13">
        <f t="shared" si="0"/>
        <v>2.5419999999999991E-2</v>
      </c>
      <c r="F13">
        <v>1.39</v>
      </c>
      <c r="G13">
        <f t="shared" si="1"/>
        <v>1.0799999999999998</v>
      </c>
    </row>
    <row r="14" spans="1:7" x14ac:dyDescent="0.3">
      <c r="A14" s="5">
        <v>1.6</v>
      </c>
      <c r="B14" s="4">
        <v>0.4</v>
      </c>
      <c r="C14">
        <v>0.33</v>
      </c>
      <c r="E14">
        <f t="shared" si="0"/>
        <v>2.6400000000000024E-2</v>
      </c>
      <c r="F14">
        <v>1.41</v>
      </c>
      <c r="G14">
        <f t="shared" si="1"/>
        <v>1.0799999999999998</v>
      </c>
    </row>
    <row r="15" spans="1:7" x14ac:dyDescent="0.3">
      <c r="A15" s="5">
        <v>1.8</v>
      </c>
      <c r="B15" s="4">
        <v>0.38</v>
      </c>
      <c r="C15">
        <v>0.27</v>
      </c>
      <c r="E15">
        <f t="shared" si="0"/>
        <v>2.0519999999999997E-2</v>
      </c>
      <c r="F15">
        <v>1.35</v>
      </c>
      <c r="G15">
        <f t="shared" si="1"/>
        <v>1.08</v>
      </c>
    </row>
    <row r="16" spans="1:7" x14ac:dyDescent="0.3">
      <c r="A16" s="5">
        <v>2</v>
      </c>
      <c r="B16" s="4">
        <v>0.16</v>
      </c>
      <c r="C16">
        <v>0.24</v>
      </c>
      <c r="E16">
        <f t="shared" si="0"/>
        <v>7.6799999999999985E-3</v>
      </c>
      <c r="F16">
        <v>1.28</v>
      </c>
      <c r="G16">
        <f t="shared" si="1"/>
        <v>1.04</v>
      </c>
    </row>
    <row r="17" spans="1:7" x14ac:dyDescent="0.3">
      <c r="A17" s="5">
        <v>2.2000000000000002</v>
      </c>
      <c r="B17" s="4">
        <v>0.11</v>
      </c>
      <c r="C17">
        <v>0.15</v>
      </c>
      <c r="E17">
        <f t="shared" si="0"/>
        <v>3.300000000000003E-3</v>
      </c>
      <c r="F17">
        <v>1.2</v>
      </c>
      <c r="G17">
        <f t="shared" si="1"/>
        <v>1.05</v>
      </c>
    </row>
    <row r="18" spans="1:7" x14ac:dyDescent="0.3">
      <c r="A18" s="5">
        <v>2.4</v>
      </c>
      <c r="B18">
        <f>AVERAGE(0.12, 0.15)</f>
        <v>0.13500000000000001</v>
      </c>
      <c r="C18">
        <v>0.11</v>
      </c>
      <c r="E18">
        <f t="shared" si="0"/>
        <v>2.9699999999999961E-3</v>
      </c>
      <c r="F18">
        <v>0.89</v>
      </c>
      <c r="G18">
        <f t="shared" si="1"/>
        <v>0.78</v>
      </c>
    </row>
    <row r="19" spans="1:7" x14ac:dyDescent="0.3">
      <c r="A19" s="5">
        <v>2.6</v>
      </c>
      <c r="C19">
        <v>0</v>
      </c>
      <c r="E19">
        <f t="shared" si="0"/>
        <v>0</v>
      </c>
      <c r="F19">
        <v>0.92</v>
      </c>
      <c r="G19">
        <f t="shared" si="1"/>
        <v>0.92</v>
      </c>
    </row>
    <row r="20" spans="1:7" x14ac:dyDescent="0.3">
      <c r="A20" s="5">
        <v>2.8</v>
      </c>
      <c r="C20">
        <v>0</v>
      </c>
      <c r="E20">
        <f t="shared" si="0"/>
        <v>0</v>
      </c>
      <c r="F20">
        <v>0.86</v>
      </c>
      <c r="G20">
        <f t="shared" si="1"/>
        <v>0.86</v>
      </c>
    </row>
    <row r="21" spans="1:7" x14ac:dyDescent="0.3">
      <c r="A21" s="5">
        <v>3</v>
      </c>
      <c r="C21">
        <v>0</v>
      </c>
      <c r="E21">
        <f t="shared" si="0"/>
        <v>0</v>
      </c>
      <c r="F21">
        <v>0.77</v>
      </c>
      <c r="G21">
        <f t="shared" si="1"/>
        <v>0.77</v>
      </c>
    </row>
    <row r="22" spans="1:7" x14ac:dyDescent="0.3">
      <c r="A22" s="5">
        <v>3.2</v>
      </c>
      <c r="C22">
        <v>0</v>
      </c>
      <c r="E22">
        <f t="shared" si="0"/>
        <v>0</v>
      </c>
      <c r="F22">
        <v>0.62</v>
      </c>
      <c r="G22">
        <f t="shared" si="1"/>
        <v>0.62</v>
      </c>
    </row>
  </sheetData>
  <dataValidations count="7">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147921FB-F0ED-4FEE-8B77-022B2C7CC8AA}"/>
    <dataValidation allowBlank="1" showInputMessage="1" showErrorMessage="1" promptTitle="Optional" prompt="If you did not take dry measurements, leave these cells blank." sqref="D8:D22" xr:uid="{683A4690-300A-43F9-9549-6D0534F6E38E}"/>
    <dataValidation allowBlank="1" showInputMessage="1" showErrorMessage="1" promptTitle="Optional measurement" prompt="If you did not take dry measurements, leave these cells blank." sqref="D7" xr:uid="{6FC29ED9-52B1-4CE4-85BA-73AE3CC96319}"/>
    <dataValidation allowBlank="1" showInputMessage="1" showErrorMessage="1" promptTitle="Use GMT" prompt="BST is GMT+1, ensure you put the correct time during summer." sqref="B3" xr:uid="{1BBE03D0-59CB-4829-A048-59DED7340589}"/>
    <dataValidation allowBlank="1" showInputMessage="1" showErrorMessage="1" promptTitle="Initials" prompt="Use one cell per volunteer" sqref="B4" xr:uid="{61C75775-359A-4C7E-9980-D903A4871AB7}"/>
    <dataValidation allowBlank="1" showInputMessage="1" showErrorMessage="1" promptTitle="Discharge" prompt="This is the total volume of water flowing through the transect cross-section, to be used for stage-discharge curve calculation." sqref="B6" xr:uid="{1CA829D8-1EBA-414D-A7C9-BE48B8865EBF}"/>
    <dataValidation allowBlank="1" showInputMessage="1" showErrorMessage="1" promptTitle="Notes" prompt="Add any notes in this cell, after &quot;Notes-&quot;" sqref="B5" xr:uid="{D4E0AD91-D51B-4CDF-B9F7-C7393A1408E5}"/>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91CE27-8DFB-48A9-8FBD-8A2E921E3739}">
  <dimension ref="A1:D14"/>
  <sheetViews>
    <sheetView workbookViewId="0">
      <selection activeCell="G20" sqref="G20"/>
    </sheetView>
  </sheetViews>
  <sheetFormatPr defaultRowHeight="14.4" x14ac:dyDescent="0.3"/>
  <cols>
    <col min="1" max="1" width="25.44140625" customWidth="1"/>
  </cols>
  <sheetData>
    <row r="1" spans="1:4" x14ac:dyDescent="0.3">
      <c r="A1" t="s">
        <v>0</v>
      </c>
      <c r="B1" t="s">
        <v>3</v>
      </c>
    </row>
    <row r="2" spans="1:4" x14ac:dyDescent="0.3">
      <c r="A2" t="s">
        <v>1</v>
      </c>
      <c r="B2" s="1">
        <v>45026</v>
      </c>
    </row>
    <row r="3" spans="1:4" x14ac:dyDescent="0.3">
      <c r="A3" t="s">
        <v>10</v>
      </c>
      <c r="B3" s="2">
        <v>0.58333333333333337</v>
      </c>
    </row>
    <row r="4" spans="1:4" x14ac:dyDescent="0.3">
      <c r="A4" t="s">
        <v>2</v>
      </c>
      <c r="B4" t="s">
        <v>14</v>
      </c>
      <c r="C4" t="s">
        <v>19</v>
      </c>
      <c r="D4" t="s">
        <v>20</v>
      </c>
    </row>
    <row r="5" spans="1:4" x14ac:dyDescent="0.3">
      <c r="A5" t="s">
        <v>18</v>
      </c>
      <c r="B5" t="s">
        <v>17</v>
      </c>
    </row>
    <row r="7" spans="1:4" x14ac:dyDescent="0.3">
      <c r="B7" t="s">
        <v>24</v>
      </c>
      <c r="C7" t="s">
        <v>25</v>
      </c>
      <c r="D7" t="s">
        <v>26</v>
      </c>
    </row>
    <row r="8" spans="1:4" x14ac:dyDescent="0.3">
      <c r="A8" t="s">
        <v>23</v>
      </c>
      <c r="B8">
        <v>0.34</v>
      </c>
      <c r="C8">
        <v>0.23</v>
      </c>
      <c r="D8">
        <v>0.31</v>
      </c>
    </row>
    <row r="9" spans="1:4" x14ac:dyDescent="0.3">
      <c r="A9" t="s">
        <v>21</v>
      </c>
      <c r="B9">
        <v>0.28000000000000003</v>
      </c>
      <c r="C9">
        <v>0.22</v>
      </c>
      <c r="D9">
        <v>0.26</v>
      </c>
    </row>
    <row r="10" spans="1:4" x14ac:dyDescent="0.3">
      <c r="A10" t="s">
        <v>22</v>
      </c>
      <c r="B10">
        <v>0.3</v>
      </c>
      <c r="C10">
        <v>0.24</v>
      </c>
      <c r="D10">
        <v>0.28000000000000003</v>
      </c>
    </row>
    <row r="11" spans="1:4" x14ac:dyDescent="0.3">
      <c r="A11" t="s">
        <v>27</v>
      </c>
      <c r="B11" s="4">
        <f>AVERAGE(B8:B10)</f>
        <v>0.3066666666666667</v>
      </c>
      <c r="C11" s="4">
        <f t="shared" ref="C11:D11" si="0">AVERAGE(C8:C10)</f>
        <v>0.22999999999999998</v>
      </c>
      <c r="D11" s="4">
        <f t="shared" si="0"/>
        <v>0.28333333333333338</v>
      </c>
    </row>
    <row r="12" spans="1:4" x14ac:dyDescent="0.3">
      <c r="A12" t="s">
        <v>28</v>
      </c>
      <c r="B12" s="4">
        <f>STDEV(B8:B10)/SQRT(COUNT(B8:B10))</f>
        <v>1.7638342073763941E-2</v>
      </c>
      <c r="C12" s="4">
        <f t="shared" ref="C12:D12" si="1">STDEV(C8:C10)/SQRT(COUNT(C8:C10))</f>
        <v>5.7735026918962554E-3</v>
      </c>
      <c r="D12" s="4">
        <f t="shared" si="1"/>
        <v>1.4529663145135575E-2</v>
      </c>
    </row>
    <row r="13" spans="1:4" x14ac:dyDescent="0.3">
      <c r="A13" t="s">
        <v>29</v>
      </c>
      <c r="B13" s="4">
        <f>AVERAGE(B11:D11)</f>
        <v>0.27333333333333337</v>
      </c>
      <c r="C13" s="4"/>
      <c r="D13" s="4"/>
    </row>
    <row r="14" spans="1:4" x14ac:dyDescent="0.3">
      <c r="A14" t="s">
        <v>30</v>
      </c>
      <c r="B14" s="4">
        <f>STDEV(B11:D11)/SQRT(COUNT(B11:D11))</f>
        <v>2.2689530951846726E-2</v>
      </c>
      <c r="C14" s="4"/>
      <c r="D14" s="4"/>
    </row>
  </sheetData>
  <phoneticPr fontId="1" type="noConversion"/>
  <dataValidations count="3">
    <dataValidation allowBlank="1" showInputMessage="1" showErrorMessage="1" promptTitle="Notes" prompt="Add any notes in this cell, after &quot;Notes-&quot;" sqref="B5" xr:uid="{18F1A4B9-38D8-407F-BEA1-5F2D9C8C14D9}"/>
    <dataValidation allowBlank="1" showInputMessage="1" showErrorMessage="1" promptTitle="Initials" prompt="Use one cell per volunteer" sqref="B4" xr:uid="{082936F0-0429-4E75-92B6-BD1AB25B76C3}"/>
    <dataValidation allowBlank="1" showInputMessage="1" showErrorMessage="1" promptTitle="Use GMT" prompt="BST is GMT+1, ensure you put the correct time during summer." sqref="B3" xr:uid="{00642301-1A8A-4ED7-A42F-EACECCBAF2B7}"/>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GeoPacks</vt:lpstr>
      <vt:lpstr>Global Water</vt:lpstr>
      <vt:lpstr>Global Water Avg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2023-06-03T08:49:16Z</dcterms:modified>
</cp:coreProperties>
</file>